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osbank.rus.socgen\MOS\Common\RB_DOM_Exchange2\Correspondents Lending\DC 3.0\ПДН\"/>
    </mc:Choice>
  </mc:AlternateContent>
  <bookViews>
    <workbookView xWindow="0" yWindow="0" windowWidth="28800" windowHeight="1245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K3" i="1" s="1"/>
  <c r="G7" i="1" s="1"/>
  <c r="C5" i="1" l="1"/>
  <c r="C9" i="1" s="1"/>
  <c r="C7" i="1" l="1"/>
</calcChain>
</file>

<file path=xl/comments1.xml><?xml version="1.0" encoding="utf-8"?>
<comments xmlns="http://schemas.openxmlformats.org/spreadsheetml/2006/main">
  <authors>
    <author>Мастеркова Елизавета Михайловна</author>
    <author>Видру Ирина Сергеевна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Мастеркова Елизавета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По кредитным картам для расчетов используется 10% от использованного лимита по карте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  <charset val="204"/>
          </rPr>
          <t>Видру Ирина Сергеевна:</t>
        </r>
        <r>
          <rPr>
            <sz val="9"/>
            <color indexed="81"/>
            <rFont val="Tahoma"/>
            <family val="2"/>
            <charset val="204"/>
          </rPr>
          <t xml:space="preserve">
10 лет=120 мес, без доп.2 мес.</t>
        </r>
      </text>
    </comment>
  </commentList>
</comments>
</file>

<file path=xl/sharedStrings.xml><?xml version="1.0" encoding="utf-8"?>
<sst xmlns="http://schemas.openxmlformats.org/spreadsheetml/2006/main" count="22" uniqueCount="20">
  <si>
    <t>Среднемесячные платежи по другим кредитам</t>
  </si>
  <si>
    <t>Среднемесячный платеж по выдаваемому кредиту</t>
  </si>
  <si>
    <t>Сумма кредита</t>
  </si>
  <si>
    <t>Процентная ставка</t>
  </si>
  <si>
    <t>Срок кредита в месяцах</t>
  </si>
  <si>
    <t>pow base a</t>
  </si>
  <si>
    <t>pow a</t>
  </si>
  <si>
    <t>Аннуитет (Среднемесячный платеж по выдаваемому кредиту)</t>
  </si>
  <si>
    <t>ПДН_ИТОГ</t>
  </si>
  <si>
    <t xml:space="preserve">Поле из ДомPRO - Инфо - Административная информация - Среднемесячные платежи по другим кредитам
</t>
  </si>
  <si>
    <t xml:space="preserve">Поле из ДомPRO - Инфо - Административная информация - Сумма доходов всех участников </t>
  </si>
  <si>
    <t>Потенциальный ПДН (при подтверждении дохода из анкеты/ДомPRO справкой (доп.условием))</t>
  </si>
  <si>
    <r>
      <t>Сумма заявленных в анкете/ДомPRO доходов всех участников (</t>
    </r>
    <r>
      <rPr>
        <i/>
        <u/>
        <sz val="11"/>
        <color theme="1"/>
        <rFont val="Montserrat"/>
        <charset val="204"/>
      </rPr>
      <t>клиенты смогут подтвердить документом</t>
    </r>
    <r>
      <rPr>
        <i/>
        <sz val="11"/>
        <color theme="1"/>
        <rFont val="Montserrat"/>
        <charset val="204"/>
      </rPr>
      <t xml:space="preserve">) </t>
    </r>
  </si>
  <si>
    <t>(i) Заполните поля, выделенные желтым</t>
  </si>
  <si>
    <r>
      <t>Сумма доходов всех участников (</t>
    </r>
    <r>
      <rPr>
        <b/>
        <i/>
        <sz val="11"/>
        <color theme="1"/>
        <rFont val="Montserrat"/>
        <charset val="204"/>
      </rPr>
      <t>из ДомPRO</t>
    </r>
    <r>
      <rPr>
        <b/>
        <sz val="11"/>
        <color theme="1"/>
        <rFont val="Montserrat"/>
        <charset val="204"/>
      </rPr>
      <t>)</t>
    </r>
  </si>
  <si>
    <r>
      <t xml:space="preserve">Сумма доходов всех участников </t>
    </r>
    <r>
      <rPr>
        <i/>
        <sz val="8"/>
        <color theme="1"/>
        <rFont val="Montserrat"/>
        <charset val="204"/>
      </rPr>
      <t>(из ДомPRO)</t>
    </r>
  </si>
  <si>
    <t xml:space="preserve">Сумма заявленных в анкете/ДомPRO доходов всех участников (клиенты смогут подтвердить документом) </t>
  </si>
  <si>
    <t>Поле из ДомPRO - Инфо - Административная информация - Среднемесячный платеж по выдаваемому кредиту (может корректироваться в зависимости от суммы кредита). Можно расчитать в ячейках G4-G6</t>
  </si>
  <si>
    <t>Вносим потенциальны доход (при наличии), который клиент сможет подтвердить справкой в ячейку C8</t>
  </si>
  <si>
    <t>(i) Инструкция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</si>
</sst>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₽&quot;* #,##0.00_);_(&quot;₽&quot;* \(#,##0.00\);_(&quot;₽&quot;* &quot;-&quot;??_);_(@_)"/>
    <numFmt numFmtId="165" formatCode="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Montserrat"/>
      <charset val="204"/>
    </font>
    <font>
      <b/>
      <sz val="11"/>
      <color theme="1"/>
      <name val="Montserrat"/>
      <charset val="204"/>
    </font>
    <font>
      <i/>
      <sz val="11"/>
      <color theme="1"/>
      <name val="Montserrat"/>
      <charset val="204"/>
    </font>
    <font>
      <sz val="8"/>
      <color theme="1"/>
      <name val="Montserrat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Montserrat"/>
      <charset val="204"/>
    </font>
    <font>
      <b/>
      <i/>
      <sz val="11"/>
      <color theme="1"/>
      <name val="Montserrat"/>
      <charset val="204"/>
    </font>
    <font>
      <i/>
      <u/>
      <sz val="11"/>
      <color theme="1"/>
      <name val="Montserrat"/>
      <charset val="204"/>
    </font>
    <font>
      <i/>
      <sz val="8"/>
      <color theme="1"/>
      <name val="Montserrat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0" xfId="0" applyProtection="1">
      <protection hidden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164" fontId="3" fillId="0" borderId="6" xfId="1" applyFont="1" applyFill="1" applyBorder="1" applyAlignment="1" applyProtection="1">
      <alignment horizontal="right" vertical="center"/>
      <protection hidden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5" fontId="9" fillId="0" borderId="8" xfId="0" applyNumberFormat="1" applyFont="1" applyBorder="1" applyAlignment="1" applyProtection="1">
      <protection hidden="1"/>
    </xf>
    <xf numFmtId="0" fontId="8" fillId="0" borderId="13" xfId="0" applyFont="1" applyBorder="1" applyAlignment="1">
      <alignment wrapText="1"/>
    </xf>
    <xf numFmtId="165" fontId="3" fillId="0" borderId="8" xfId="0" applyNumberFormat="1" applyFont="1" applyBorder="1" applyAlignment="1" applyProtection="1">
      <protection hidden="1"/>
    </xf>
    <xf numFmtId="0" fontId="3" fillId="0" borderId="13" xfId="0" applyFont="1" applyBorder="1" applyAlignment="1">
      <alignment wrapText="1"/>
    </xf>
    <xf numFmtId="164" fontId="3" fillId="2" borderId="8" xfId="1" applyFont="1" applyFill="1" applyBorder="1" applyAlignment="1" applyProtection="1">
      <protection locked="0"/>
    </xf>
    <xf numFmtId="164" fontId="4" fillId="2" borderId="8" xfId="1" applyFont="1" applyFill="1" applyBorder="1" applyAlignment="1" applyProtection="1">
      <protection locked="0"/>
    </xf>
    <xf numFmtId="164" fontId="2" fillId="2" borderId="2" xfId="1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wrapText="1"/>
    </xf>
  </cellXfs>
  <cellStyles count="2">
    <cellStyle name="Денежный" xfId="1" builtinId="4"/>
    <cellStyle name="Обычный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BF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322732</xdr:colOff>
      <xdr:row>12</xdr:row>
      <xdr:rowOff>735105</xdr:rowOff>
    </xdr:from>
    <xdr:to>
      <xdr:col>13</xdr:col>
      <xdr:colOff>242047</xdr:colOff>
      <xdr:row>14</xdr:row>
      <xdr:rowOff>618563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464" t="60486" r="25186" b="18596"/>
        <a:stretch/>
      </xdr:blipFill>
      <xdr:spPr>
        <a:xfrm>
          <a:off x="5692591" y="6947646"/>
          <a:ext cx="6705597" cy="142538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322732</xdr:colOff>
      <xdr:row>11</xdr:row>
      <xdr:rowOff>17930</xdr:rowOff>
    </xdr:from>
    <xdr:to>
      <xdr:col>6</xdr:col>
      <xdr:colOff>502024</xdr:colOff>
      <xdr:row>12</xdr:row>
      <xdr:rowOff>1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527" t="21354" r="23667" b="69843"/>
        <a:stretch/>
      </xdr:blipFill>
      <xdr:spPr>
        <a:xfrm>
          <a:off x="5692591" y="5459506"/>
          <a:ext cx="3227292" cy="75303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3</xdr:col>
      <xdr:colOff>322732</xdr:colOff>
      <xdr:row>12</xdr:row>
      <xdr:rowOff>1072178</xdr:rowOff>
    </xdr:from>
    <xdr:to>
      <xdr:col>13</xdr:col>
      <xdr:colOff>233083</xdr:colOff>
      <xdr:row>14</xdr:row>
      <xdr:rowOff>35858</xdr:rowOff>
    </xdr:to>
    <xdr:sp macro="" textlink="">
      <xdr:nvSpPr>
        <xdr:cNvPr id="7" name="Прямоугольник 6"/>
        <xdr:cNvSpPr/>
      </xdr:nvSpPr>
      <xdr:spPr>
        <a:xfrm>
          <a:off x="5692591" y="7284719"/>
          <a:ext cx="6696633" cy="50561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466163</xdr:colOff>
      <xdr:row>11</xdr:row>
      <xdr:rowOff>421343</xdr:rowOff>
    </xdr:from>
    <xdr:to>
      <xdr:col>5</xdr:col>
      <xdr:colOff>1586752</xdr:colOff>
      <xdr:row>11</xdr:row>
      <xdr:rowOff>704179</xdr:rowOff>
    </xdr:to>
    <xdr:sp macro="" textlink="">
      <xdr:nvSpPr>
        <xdr:cNvPr id="8" name="Прямоугольник 7"/>
        <xdr:cNvSpPr/>
      </xdr:nvSpPr>
      <xdr:spPr>
        <a:xfrm>
          <a:off x="6723528" y="5862919"/>
          <a:ext cx="1120589" cy="28283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3</xdr:col>
      <xdr:colOff>322731</xdr:colOff>
      <xdr:row>12</xdr:row>
      <xdr:rowOff>80681</xdr:rowOff>
    </xdr:from>
    <xdr:to>
      <xdr:col>6</xdr:col>
      <xdr:colOff>502024</xdr:colOff>
      <xdr:row>12</xdr:row>
      <xdr:rowOff>654421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3974" t="49505" r="56220" b="44917"/>
        <a:stretch/>
      </xdr:blipFill>
      <xdr:spPr>
        <a:xfrm>
          <a:off x="5692590" y="6293222"/>
          <a:ext cx="3227293" cy="57374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"/>
  <sheetViews>
    <sheetView tabSelected="1" topLeftCell="A2" zoomScale="85" zoomScaleNormal="85" workbookViewId="0">
      <selection activeCell="D4" sqref="D4"/>
    </sheetView>
  </sheetViews>
  <sheetFormatPr defaultRowHeight="14.4" x14ac:dyDescent="0.3"/>
  <cols>
    <col min="2" max="2" width="41.88671875" style="1" customWidth="1"/>
    <col min="3" max="3" width="27.5546875" customWidth="1"/>
    <col min="5" max="5" width="4.109375" customWidth="1"/>
    <col min="6" max="6" width="31.5546875" customWidth="1"/>
    <col min="7" max="7" width="19" bestFit="1" customWidth="1"/>
    <col min="10" max="11" width="0" style="7" hidden="1" customWidth="1"/>
  </cols>
  <sheetData>
    <row r="1" spans="1:11" hidden="1" x14ac:dyDescent="0.3"/>
    <row r="2" spans="1:11" ht="41.4" customHeight="1" thickBot="1" x14ac:dyDescent="0.45">
      <c r="B2" s="27" t="s">
        <v>13</v>
      </c>
      <c r="J2" s="7" t="s">
        <v>5</v>
      </c>
      <c r="K2" s="7" t="s">
        <v>6</v>
      </c>
    </row>
    <row r="3" spans="1:11" ht="17.399999999999999" thickBot="1" x14ac:dyDescent="0.45">
      <c r="A3" s="12"/>
      <c r="B3" s="13"/>
      <c r="C3" s="14"/>
      <c r="J3" s="7">
        <f>1+G5/1200</f>
        <v>1.0123333333333333</v>
      </c>
      <c r="K3" s="7">
        <f>J3^G6</f>
        <v>4.3533588103337575</v>
      </c>
    </row>
    <row r="4" spans="1:11" ht="49.5" customHeight="1" thickBot="1" x14ac:dyDescent="0.45">
      <c r="B4" s="22" t="s">
        <v>0</v>
      </c>
      <c r="C4" s="23">
        <v>14214.35</v>
      </c>
      <c r="F4" s="8" t="s">
        <v>2</v>
      </c>
      <c r="G4" s="25">
        <v>3000000</v>
      </c>
    </row>
    <row r="5" spans="1:11" ht="49.5" customHeight="1" thickBot="1" x14ac:dyDescent="0.45">
      <c r="B5" s="15" t="s">
        <v>1</v>
      </c>
      <c r="C5" s="23">
        <f>G7</f>
        <v>48033.713387896423</v>
      </c>
      <c r="F5" s="9" t="s">
        <v>3</v>
      </c>
      <c r="G5" s="26">
        <v>14.8</v>
      </c>
    </row>
    <row r="6" spans="1:11" ht="40.799999999999997" customHeight="1" thickBot="1" x14ac:dyDescent="0.45">
      <c r="B6" s="16" t="s">
        <v>14</v>
      </c>
      <c r="C6" s="23">
        <v>80000</v>
      </c>
      <c r="F6" s="9" t="s">
        <v>4</v>
      </c>
      <c r="G6" s="26">
        <v>120</v>
      </c>
    </row>
    <row r="7" spans="1:11" ht="51" thickBot="1" x14ac:dyDescent="0.45">
      <c r="B7" s="20" t="s">
        <v>8</v>
      </c>
      <c r="C7" s="21">
        <f>(C4+C5)/C6</f>
        <v>0.77810079234870522</v>
      </c>
      <c r="F7" s="10" t="s">
        <v>7</v>
      </c>
      <c r="G7" s="11">
        <f>G4*G5/1200/(1-1/K3)</f>
        <v>48033.713387896423</v>
      </c>
    </row>
    <row r="8" spans="1:11" ht="74.400000000000006" customHeight="1" thickBot="1" x14ac:dyDescent="0.45">
      <c r="B8" s="17" t="s">
        <v>12</v>
      </c>
      <c r="C8" s="24">
        <v>90000</v>
      </c>
    </row>
    <row r="9" spans="1:11" ht="72" customHeight="1" thickBot="1" x14ac:dyDescent="0.45">
      <c r="B9" s="18" t="s">
        <v>11</v>
      </c>
      <c r="C9" s="19">
        <f>(C4+C5)/C8</f>
        <v>0.69164514875440464</v>
      </c>
    </row>
    <row r="10" spans="1:11" ht="15" thickBot="1" x14ac:dyDescent="0.35"/>
    <row r="11" spans="1:11" ht="17.399999999999999" thickBot="1" x14ac:dyDescent="0.45">
      <c r="B11" s="27" t="s">
        <v>19</v>
      </c>
    </row>
    <row r="12" spans="1:11" ht="60.6" thickBot="1" x14ac:dyDescent="0.35">
      <c r="B12" s="2" t="s">
        <v>0</v>
      </c>
      <c r="C12" s="3" t="s">
        <v>9</v>
      </c>
    </row>
    <row r="13" spans="1:11" ht="84.6" thickBot="1" x14ac:dyDescent="0.35">
      <c r="B13" s="4" t="s">
        <v>1</v>
      </c>
      <c r="C13" s="3" t="s">
        <v>17</v>
      </c>
    </row>
    <row r="14" spans="1:11" ht="36.6" thickBot="1" x14ac:dyDescent="0.35">
      <c r="B14" s="4" t="s">
        <v>15</v>
      </c>
      <c r="C14" s="3" t="s">
        <v>10</v>
      </c>
    </row>
    <row r="15" spans="1:11" ht="48.6" thickBot="1" x14ac:dyDescent="0.35">
      <c r="B15" s="5" t="s">
        <v>16</v>
      </c>
      <c r="C15" s="6" t="s">
        <v>18</v>
      </c>
    </row>
  </sheetData>
  <sheetProtection algorithmName="SHA-512" hashValue="aH+/xmOd4Cz5cMDYcRaGuqchxGjPufsIhnsx+wm+OT7H52BOtiNHoizIAOQ9wtFdV+sQIxXap+QQ39s2OzKJAg==" saltValue="7Ul6KiV6md/P53gwjyQaCw==" spinCount="100000" sheet="1" objects="1" scenarios="1" deleteColumns="0" deleteRows="0"/>
  <conditionalFormatting sqref="C7">
    <cfRule type="cellIs" dxfId="1" priority="2" operator="greaterThan">
      <formula>0.7</formula>
    </cfRule>
  </conditionalFormatting>
  <conditionalFormatting sqref="C9">
    <cfRule type="cellIs" dxfId="0" priority="1" operator="lessThan">
      <formula>0.7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iZDViNWMxNy1mZjBlLTRhNDUtOGFkZS1iMWRiOWUxZmI4MDQiIG9yaWdpbj0iZGVmYXVsdFZhbHVlIj48ZWxlbWVudCB1aWQ9ImlkX2NsYXNzaWZpY2F0aW9uX2ludGVybmFsb25seSIgdmFsdWU9IiIgeG1sbnM9Imh0dHA6Ly93d3cuYm9sZG9uamFtZXMuY29tLzIwMDgvMDEvc2llL2ludGVybmFsL2xhYmVsIiAvPjxlbGVtZW50IHVpZD0iNjM3OGIyOTEtZTllMi00ZjVkLWI1MWItODhlZWEzZTRhODc0IiB2YWx1ZT0iIiB4bWxucz0iaHR0cDovL3d3dy5ib2xkb25qYW1lcy5jb20vMjAwOC8wMS9zaWUvaW50ZXJuYWwvbGFiZWwiIC8+PC9zaXNsPjxVc2VyTmFtZT5ST1NCQU5LXHJiMDcyMjI5PC9Vc2VyTmFtZT48RGF0ZVRpbWU+MDIuMTAuMjAyMyAxNzowMjo1NTwvRGF0ZVRpbWU+PExhYmVsU3RyaW5nPkMxIHwgJiN4NDEyOyYjeDQzRDsmI3g0NDM7JiN4NDQyOyYjeDQ0MDsmI3g0MzU7JiN4NDNEOyYjeDQzRDsmI3g0NEY7JiN4NDRGOyAmI3g0Mzg7JiN4NDNEOyYjeDQ0NDsmI3g0M0U7JiN4NDQwOyYjeDQzQzsmI3g0MzA7JiN4NDQ2OyYjeDQzODsmI3g0NEY7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bd5b5c17-ff0e-4a45-8ade-b1db9e1fb804" origin="defaultValue">
  <element uid="id_classification_internalonly" value=""/>
  <element uid="6378b291-e9e2-4f5d-b51b-88eea3e4a874" value=""/>
</sisl>
</file>

<file path=customXml/itemProps1.xml><?xml version="1.0" encoding="utf-8"?>
<ds:datastoreItem xmlns:ds="http://schemas.openxmlformats.org/officeDocument/2006/customXml" ds:itemID="{27E88CE3-4FDC-456C-AE73-A199278003D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47E908D-4DDE-4798-A93F-E980EA672FD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Видру Ирина Сергеевна</dc:creator>
  <dc:description>C1 - Internal  |kjdlkajldhas*C1*lkdlkhas|</dc:description>
  <cp:lastModifiedBy>Мастеркова Елизавета Михайловна</cp:lastModifiedBy>
  <dcterms:created xsi:type="dcterms:W3CDTF">2023-10-02T16:09:48Z</dcterms:created>
  <dcterms:modified xsi:type="dcterms:W3CDTF">2023-10-11T08:55:06Z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dc23fecd-d8bc-477e-90ca-1a1827236d65</vt:lpwstr>
  </property>
  <property fmtid="{D5CDD505-2E9C-101B-9397-08002B2CF9AE}" pid="3" name="bjDocumentSecurityLabel">
    <vt:lpwstr>C1 | Внутренняя информация</vt:lpwstr>
  </property>
  <property fmtid="{D5CDD505-2E9C-101B-9397-08002B2CF9AE}" pid="4" name="bjSaver">
    <vt:lpwstr>JYJEvuEe/Q4PmDfUNoMP9gfqn3+jEyL8</vt:lpwstr>
  </property>
  <property fmtid="{D5CDD505-2E9C-101B-9397-08002B2CF9AE}" pid="5" name="bjLabelHistoryID">
    <vt:lpwstr>{27E88CE3-4FDC-456C-AE73-A199278003D1}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policy="bd5b5c17-ff0e-4a45-8ade-b1db9e1fb804" origin="defaultValue" xmlns="http://www.boldonj</vt:lpwstr>
  </property>
  <property fmtid="{D5CDD505-2E9C-101B-9397-08002B2CF9AE}" pid="7" name="bjDocumentLabelXML-0">
    <vt:lpwstr>ames.com/2008/01/sie/internal/label"&gt;&lt;element uid="id_classification_internalonly" value="" /&gt;&lt;element uid="6378b291-e9e2-4f5d-b51b-88eea3e4a874" value="" /&gt;&lt;/sisl&gt;</vt:lpwstr>
  </property>
</Properties>
</file>